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35" windowWidth="11580" windowHeight="6285" tabRatio="877" activeTab="0"/>
  </bookViews>
  <sheets>
    <sheet name="AMORTIZACIONES" sheetId="1" r:id="rId1"/>
  </sheets>
  <definedNames>
    <definedName name="_xlnm.Print_Area" localSheetId="0">'AMORTIZACIONES'!$B$1:$I$64</definedName>
  </definedNames>
  <calcPr fullCalcOnLoad="1"/>
</workbook>
</file>

<file path=xl/comments1.xml><?xml version="1.0" encoding="utf-8"?>
<comments xmlns="http://schemas.openxmlformats.org/spreadsheetml/2006/main">
  <authors>
    <author>FERRER</author>
  </authors>
  <commentList>
    <comment ref="C3" authorId="0">
      <text>
        <r>
          <rPr>
            <b/>
            <sz val="8"/>
            <rFont val="Tahoma"/>
            <family val="0"/>
          </rPr>
          <t>Descripción del producto a amortizar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Introduzca la fecha con el siguiente formato :
DD-MM-AA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Solo admite números enteros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Precio del artículo</t>
        </r>
      </text>
    </comment>
    <comment ref="C9" authorId="0">
      <text>
        <r>
          <rPr>
            <b/>
            <sz val="8"/>
            <rFont val="Tahoma"/>
            <family val="0"/>
          </rPr>
          <t>Si existe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<sst xmlns="http://schemas.openxmlformats.org/spreadsheetml/2006/main" count="40" uniqueCount="39">
  <si>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AÑO</t>
  </si>
  <si>
    <t>CALCULO DE AMORTIZACIONES</t>
  </si>
  <si>
    <t>Artículo</t>
  </si>
  <si>
    <t>CUOTA</t>
  </si>
  <si>
    <t>ACUMULADO</t>
  </si>
  <si>
    <t>PENDIENTE</t>
  </si>
  <si>
    <t>dias 1º año</t>
  </si>
  <si>
    <t>1º año - 1900</t>
  </si>
  <si>
    <t>Fecha factura</t>
  </si>
  <si>
    <t>cuota</t>
  </si>
  <si>
    <t>Valor</t>
  </si>
  <si>
    <t>cuota 1 año</t>
  </si>
  <si>
    <t>Nº años</t>
  </si>
  <si>
    <t>ultimo año</t>
  </si>
  <si>
    <t>entero</t>
  </si>
  <si>
    <t>Valor residual</t>
  </si>
  <si>
    <t>bisiesto</t>
  </si>
  <si>
    <t>Fecha factura de estar entre 01-01-05 y 31-12-20  y</t>
  </si>
  <si>
    <t>el cálculo de años de amortización máximo es de 60.</t>
  </si>
  <si>
    <t>Tenga en cuenta que debe respetar los periodos de</t>
  </si>
  <si>
    <t>amortización detallados por la Administración :</t>
  </si>
  <si>
    <t>Descripción</t>
  </si>
  <si>
    <t>Años</t>
  </si>
  <si>
    <t>Edificios y otras construcciones</t>
  </si>
  <si>
    <t>20-40</t>
  </si>
  <si>
    <t>Utiles, herramientas, informática ...</t>
  </si>
  <si>
    <t>2,5-5</t>
  </si>
  <si>
    <t>Transporte y resto de inmovilizado material</t>
  </si>
  <si>
    <t>4-8</t>
  </si>
  <si>
    <t>Inmovilizado material</t>
  </si>
  <si>
    <t>5-10</t>
  </si>
  <si>
    <t>Vacuno, porcino, ovino y caprino</t>
  </si>
  <si>
    <t>Equino y frutales no cítricos</t>
  </si>
  <si>
    <t>9-17</t>
  </si>
  <si>
    <t>Frutales cítricos y viñedos</t>
  </si>
  <si>
    <t>23-45</t>
  </si>
  <si>
    <t>Olivar</t>
  </si>
  <si>
    <t>40-80</t>
  </si>
  <si>
    <t>www.jesusferrer.es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</si>
</sst>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0.0"/>
    <numFmt numFmtId="166" formatCode="#,##0.00\ &quot;€&quot;"/>
    <numFmt numFmtId="167" formatCode="#,##0.0"/>
    <numFmt numFmtId="168" formatCode="#,##0.00\ _€"/>
    <numFmt numFmtId="169" formatCode="_-* #,##0.00\ [$€-1]_-;\-* #,##0.00\ [$€-1]_-;_-* &quot;-&quot;??\ [$€-1]_-"/>
    <numFmt numFmtId="170" formatCode="#,##0.00\ [$€-1];\-#,##0.00\ [$€-1]"/>
    <numFmt numFmtId="171" formatCode="#,##0.000"/>
  </numFmts>
  <fonts count="1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i/>
      <sz val="2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4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4" fontId="3" fillId="3" borderId="8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3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166" fontId="3" fillId="3" borderId="8" xfId="0" applyNumberFormat="1" applyFont="1" applyFill="1" applyBorder="1" applyAlignment="1" applyProtection="1">
      <alignment/>
      <protection locked="0"/>
    </xf>
    <xf numFmtId="0" fontId="3" fillId="3" borderId="8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9" xfId="0" applyFont="1" applyBorder="1" applyAlignment="1">
      <alignment horizontal="center"/>
    </xf>
    <xf numFmtId="0" fontId="7" fillId="0" borderId="0" xfId="16" applyFont="1" applyAlignment="1">
      <alignment/>
    </xf>
    <xf numFmtId="0" fontId="7" fillId="0" borderId="0" xfId="16" applyFont="1" applyAlignment="1">
      <alignment/>
    </xf>
    <xf numFmtId="0" fontId="9" fillId="0" borderId="0" xfId="0" applyFont="1" applyAlignment="1">
      <alignment horizontal="center" vertical="center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14" fillId="4" borderId="4" xfId="16" applyFont="1" applyFill="1" applyBorder="1" applyAlignment="1" applyProtection="1">
      <alignment horizontal="center"/>
      <protection locked="0"/>
    </xf>
    <xf numFmtId="0" fontId="14" fillId="4" borderId="6" xfId="16" applyFont="1" applyFill="1" applyBorder="1" applyAlignment="1" applyProtection="1">
      <alignment horizont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showRowColHeaders="0" showZeros="0" tabSelected="1" showOutlineSymbols="0" workbookViewId="0" topLeftCell="A1">
      <selection activeCell="B65" sqref="B65:C65"/>
    </sheetView>
  </sheetViews>
  <sheetFormatPr defaultColWidth="11.421875" defaultRowHeight="12.75"/>
  <cols>
    <col min="1" max="1" width="7.140625" style="0" customWidth="1"/>
    <col min="2" max="2" width="13.57421875" style="0" customWidth="1"/>
    <col min="3" max="3" width="12.7109375" style="0" customWidth="1"/>
    <col min="5" max="5" width="3.57421875" style="0" customWidth="1"/>
    <col min="8" max="8" width="13.421875" style="0" customWidth="1"/>
    <col min="14" max="15" width="7.140625" style="0" hidden="1" customWidth="1"/>
    <col min="16" max="16" width="4.28125" style="0" hidden="1" customWidth="1"/>
    <col min="17" max="17" width="2.8515625" style="0" hidden="1" customWidth="1"/>
  </cols>
  <sheetData>
    <row r="1" spans="2:17" ht="30.75" customHeight="1">
      <c r="B1" s="36" t="s">
        <v>1</v>
      </c>
      <c r="C1" s="36"/>
      <c r="D1" s="36"/>
      <c r="E1" s="36"/>
      <c r="F1" s="36"/>
      <c r="G1" s="36"/>
      <c r="H1" s="36"/>
      <c r="I1" s="36"/>
      <c r="N1" s="5"/>
      <c r="O1" s="1"/>
      <c r="P1" s="1"/>
      <c r="Q1" s="1"/>
    </row>
    <row r="2" spans="5:17" ht="13.5" thickBot="1">
      <c r="E2" s="4"/>
      <c r="F2" s="6"/>
      <c r="N2" s="1"/>
      <c r="O2" s="1"/>
      <c r="P2" s="1"/>
      <c r="Q2" s="1"/>
    </row>
    <row r="3" spans="2:17" ht="13.5" thickBot="1">
      <c r="B3" s="3" t="s">
        <v>2</v>
      </c>
      <c r="C3" s="37"/>
      <c r="D3" s="38"/>
      <c r="E3" s="4"/>
      <c r="F3" s="7" t="s">
        <v>0</v>
      </c>
      <c r="G3" s="8" t="s">
        <v>3</v>
      </c>
      <c r="H3" s="8" t="s">
        <v>4</v>
      </c>
      <c r="I3" s="9" t="s">
        <v>5</v>
      </c>
      <c r="J3" s="10"/>
      <c r="K3" s="10"/>
      <c r="L3" s="10"/>
      <c r="N3" s="11">
        <f>+P27</f>
        <v>0</v>
      </c>
      <c r="O3" s="12" t="s">
        <v>6</v>
      </c>
      <c r="P3" s="13"/>
      <c r="Q3" s="5"/>
    </row>
    <row r="4" spans="2:17" ht="12" customHeight="1">
      <c r="B4" s="3"/>
      <c r="C4" s="14"/>
      <c r="D4" s="3"/>
      <c r="E4" s="4">
        <f>IF(F4&lt;&gt;0,1,0)</f>
        <v>0</v>
      </c>
      <c r="F4" s="15">
        <f>IF($N$4&lt;105,0,+N4+1900)</f>
        <v>0</v>
      </c>
      <c r="G4" s="16">
        <f>IF(F4&lt;&gt;0,$N$6,0)</f>
        <v>0</v>
      </c>
      <c r="H4" s="16">
        <f>+G4</f>
        <v>0</v>
      </c>
      <c r="I4" s="16">
        <f>IF(F4=0,0,$C$6-H4)</f>
        <v>0</v>
      </c>
      <c r="J4" s="17"/>
      <c r="K4" s="17"/>
      <c r="L4" s="17"/>
      <c r="N4" s="11">
        <f>INT((C5-(365-N3))/365.26)</f>
        <v>-1</v>
      </c>
      <c r="O4" s="18" t="s">
        <v>7</v>
      </c>
      <c r="P4" s="19"/>
      <c r="Q4" s="5"/>
    </row>
    <row r="5" spans="2:17" ht="12" customHeight="1">
      <c r="B5" s="3" t="s">
        <v>8</v>
      </c>
      <c r="C5" s="20"/>
      <c r="D5" s="21"/>
      <c r="E5" s="4">
        <f>IF(F5&lt;&gt;0,E4+1,0)</f>
        <v>0</v>
      </c>
      <c r="F5" s="22">
        <f>IF(F4=0,0,IF((F4+1)&lt;$N$8,F4+1,0))</f>
        <v>0</v>
      </c>
      <c r="G5" s="23">
        <f>IF(F5=0,0,IF(F6&gt;2004,$N$5,IF($N$3&gt;364,$N$5,$N$5-$N$6)))</f>
        <v>0</v>
      </c>
      <c r="H5" s="23">
        <f>IF(F5=0,0,G5+H4)</f>
        <v>0</v>
      </c>
      <c r="I5" s="16">
        <f aca="true" t="shared" si="0" ref="I5:I60">IF(F5=0,0,$C$6-H5)</f>
        <v>0</v>
      </c>
      <c r="J5" s="17"/>
      <c r="K5" s="17"/>
      <c r="L5" s="17"/>
      <c r="N5" s="24" t="e">
        <f>+(C6-C9)/C8</f>
        <v>#DIV/0!</v>
      </c>
      <c r="O5" s="18" t="s">
        <v>9</v>
      </c>
      <c r="P5" s="19"/>
      <c r="Q5" s="5"/>
    </row>
    <row r="6" spans="2:17" ht="12" customHeight="1">
      <c r="B6" s="3" t="s">
        <v>10</v>
      </c>
      <c r="C6" s="25"/>
      <c r="D6" s="3"/>
      <c r="E6" s="4">
        <f aca="true" t="shared" si="1" ref="E6:E64">IF(F6&lt;&gt;0,E5+1,0)</f>
        <v>0</v>
      </c>
      <c r="F6" s="22">
        <f aca="true" t="shared" si="2" ref="F6:F63">IF(F5=0,0,IF((F5+1)&lt;$N$8,F5+1,0))</f>
        <v>0</v>
      </c>
      <c r="G6" s="23">
        <f aca="true" t="shared" si="3" ref="G6:G64">IF(F6=0,0,IF(F7&gt;2004,$N$5,IF($N$3&gt;364,$N$5,$N$5-$N$6)))</f>
        <v>0</v>
      </c>
      <c r="H6" s="23">
        <f aca="true" t="shared" si="4" ref="H6:H60">IF(F6=0,0,G6+H5)</f>
        <v>0</v>
      </c>
      <c r="I6" s="16">
        <f t="shared" si="0"/>
        <v>0</v>
      </c>
      <c r="J6" s="17"/>
      <c r="K6" s="17"/>
      <c r="L6" s="17"/>
      <c r="N6" s="24" t="e">
        <f>IF(Q27=1,(N5/366)*N3,(N5/365)*N3)</f>
        <v>#DIV/0!</v>
      </c>
      <c r="O6" s="18" t="s">
        <v>11</v>
      </c>
      <c r="P6" s="19"/>
      <c r="Q6" s="5"/>
    </row>
    <row r="7" spans="2:17" ht="12" customHeight="1">
      <c r="B7" s="3"/>
      <c r="C7" s="3"/>
      <c r="D7" s="3"/>
      <c r="E7" s="4">
        <f t="shared" si="1"/>
        <v>0</v>
      </c>
      <c r="F7" s="22">
        <f t="shared" si="2"/>
        <v>0</v>
      </c>
      <c r="G7" s="23">
        <f t="shared" si="3"/>
        <v>0</v>
      </c>
      <c r="H7" s="23">
        <f t="shared" si="4"/>
        <v>0</v>
      </c>
      <c r="I7" s="16">
        <f t="shared" si="0"/>
        <v>0</v>
      </c>
      <c r="J7" s="17"/>
      <c r="K7" s="17"/>
      <c r="L7" s="17"/>
      <c r="N7" s="1"/>
      <c r="O7" s="1"/>
      <c r="P7" s="1"/>
      <c r="Q7" s="5"/>
    </row>
    <row r="8" spans="2:17" ht="12" customHeight="1">
      <c r="B8" s="3" t="s">
        <v>12</v>
      </c>
      <c r="C8" s="26"/>
      <c r="D8" s="3"/>
      <c r="E8" s="4">
        <f t="shared" si="1"/>
        <v>0</v>
      </c>
      <c r="F8" s="22">
        <f t="shared" si="2"/>
        <v>0</v>
      </c>
      <c r="G8" s="23">
        <f t="shared" si="3"/>
        <v>0</v>
      </c>
      <c r="H8" s="23">
        <f t="shared" si="4"/>
        <v>0</v>
      </c>
      <c r="I8" s="16">
        <f t="shared" si="0"/>
        <v>0</v>
      </c>
      <c r="J8" s="17"/>
      <c r="K8" s="17"/>
      <c r="L8" s="17"/>
      <c r="N8" s="27">
        <f>IF(N3&gt;364,F4+C8,F4+C8+1)</f>
        <v>1</v>
      </c>
      <c r="O8" s="19" t="s">
        <v>13</v>
      </c>
      <c r="P8" s="28">
        <f>INT(C8)</f>
        <v>0</v>
      </c>
      <c r="Q8" s="29" t="s">
        <v>14</v>
      </c>
    </row>
    <row r="9" spans="2:17" ht="12" customHeight="1">
      <c r="B9" s="3" t="s">
        <v>15</v>
      </c>
      <c r="C9" s="25"/>
      <c r="D9" s="3"/>
      <c r="E9" s="4">
        <f t="shared" si="1"/>
        <v>0</v>
      </c>
      <c r="F9" s="22">
        <f t="shared" si="2"/>
        <v>0</v>
      </c>
      <c r="G9" s="23">
        <f t="shared" si="3"/>
        <v>0</v>
      </c>
      <c r="H9" s="23">
        <f t="shared" si="4"/>
        <v>0</v>
      </c>
      <c r="I9" s="16">
        <f t="shared" si="0"/>
        <v>0</v>
      </c>
      <c r="J9" s="17"/>
      <c r="K9" s="17"/>
      <c r="L9" s="17"/>
      <c r="N9" s="1"/>
      <c r="O9" s="1"/>
      <c r="P9" s="1"/>
      <c r="Q9" s="5" t="s">
        <v>16</v>
      </c>
    </row>
    <row r="10" spans="5:17" ht="12" customHeight="1">
      <c r="E10" s="4">
        <f t="shared" si="1"/>
        <v>0</v>
      </c>
      <c r="F10" s="22">
        <f t="shared" si="2"/>
        <v>0</v>
      </c>
      <c r="G10" s="23">
        <f t="shared" si="3"/>
        <v>0</v>
      </c>
      <c r="H10" s="23">
        <f t="shared" si="4"/>
        <v>0</v>
      </c>
      <c r="I10" s="16">
        <f t="shared" si="0"/>
        <v>0</v>
      </c>
      <c r="J10" s="17"/>
      <c r="K10" s="17"/>
      <c r="L10" s="17"/>
      <c r="M10" s="2"/>
      <c r="N10" s="1">
        <v>38353</v>
      </c>
      <c r="O10" s="4">
        <f aca="true" t="shared" si="5" ref="O10:O26">+N10-$C$5</f>
        <v>38353</v>
      </c>
      <c r="P10" s="1">
        <v>0</v>
      </c>
      <c r="Q10" s="4"/>
    </row>
    <row r="11" spans="2:17" ht="12" customHeight="1">
      <c r="B11" s="39">
        <f>IF($C$5="","",IF(N3=0,"Fecha factura no es válida",""))</f>
      </c>
      <c r="C11" s="39"/>
      <c r="D11" s="39"/>
      <c r="E11" s="4">
        <f t="shared" si="1"/>
        <v>0</v>
      </c>
      <c r="F11" s="22">
        <f t="shared" si="2"/>
        <v>0</v>
      </c>
      <c r="G11" s="23">
        <f t="shared" si="3"/>
        <v>0</v>
      </c>
      <c r="H11" s="23">
        <f t="shared" si="4"/>
        <v>0</v>
      </c>
      <c r="I11" s="16">
        <f t="shared" si="0"/>
        <v>0</v>
      </c>
      <c r="J11" s="17"/>
      <c r="K11" s="17"/>
      <c r="L11" s="17"/>
      <c r="N11" s="1">
        <f>+N10+365</f>
        <v>38718</v>
      </c>
      <c r="O11" s="4">
        <f t="shared" si="5"/>
        <v>38718</v>
      </c>
      <c r="P11" s="1">
        <f aca="true" t="shared" si="6" ref="P11:P26">IF(O11&lt;1,0,IF(O11&gt;365,0,O11))</f>
        <v>0</v>
      </c>
      <c r="Q11" s="4"/>
    </row>
    <row r="12" spans="2:17" ht="12" customHeight="1">
      <c r="B12" s="39">
        <f>IF($C$5="","",IF(N3=0,"solo entre 2.005-2.020",""))</f>
      </c>
      <c r="C12" s="39"/>
      <c r="D12" s="39"/>
      <c r="E12" s="4">
        <f t="shared" si="1"/>
        <v>0</v>
      </c>
      <c r="F12" s="22">
        <f t="shared" si="2"/>
        <v>0</v>
      </c>
      <c r="G12" s="23">
        <f t="shared" si="3"/>
        <v>0</v>
      </c>
      <c r="H12" s="23">
        <f t="shared" si="4"/>
        <v>0</v>
      </c>
      <c r="I12" s="16">
        <f t="shared" si="0"/>
        <v>0</v>
      </c>
      <c r="J12" s="17"/>
      <c r="K12" s="17"/>
      <c r="L12" s="17"/>
      <c r="N12" s="1">
        <f aca="true" t="shared" si="7" ref="N12:N25">+N11+365</f>
        <v>39083</v>
      </c>
      <c r="O12" s="4">
        <f t="shared" si="5"/>
        <v>39083</v>
      </c>
      <c r="P12" s="1">
        <f t="shared" si="6"/>
        <v>0</v>
      </c>
      <c r="Q12" s="4"/>
    </row>
    <row r="13" spans="2:17" ht="12" customHeight="1">
      <c r="B13" s="40">
        <f>IF(P8&lt;&gt;C8,"Intruduzca un número","")</f>
      </c>
      <c r="C13" s="40"/>
      <c r="D13" s="40"/>
      <c r="E13" s="4">
        <f t="shared" si="1"/>
        <v>0</v>
      </c>
      <c r="F13" s="22">
        <f t="shared" si="2"/>
        <v>0</v>
      </c>
      <c r="G13" s="23">
        <f t="shared" si="3"/>
        <v>0</v>
      </c>
      <c r="H13" s="23">
        <f t="shared" si="4"/>
        <v>0</v>
      </c>
      <c r="I13" s="16">
        <f t="shared" si="0"/>
        <v>0</v>
      </c>
      <c r="J13" s="17"/>
      <c r="K13" s="17"/>
      <c r="L13" s="17"/>
      <c r="N13" s="1">
        <f t="shared" si="7"/>
        <v>39448</v>
      </c>
      <c r="O13" s="4">
        <f t="shared" si="5"/>
        <v>39448</v>
      </c>
      <c r="P13" s="1">
        <f t="shared" si="6"/>
        <v>0</v>
      </c>
      <c r="Q13" s="4"/>
    </row>
    <row r="14" spans="2:17" ht="12" customHeight="1">
      <c r="B14" s="40">
        <f>IF(P8&lt;&gt;C8,"entero de años","")</f>
      </c>
      <c r="C14" s="40"/>
      <c r="D14" s="40"/>
      <c r="E14" s="4">
        <f t="shared" si="1"/>
        <v>0</v>
      </c>
      <c r="F14" s="22">
        <f t="shared" si="2"/>
        <v>0</v>
      </c>
      <c r="G14" s="23">
        <f t="shared" si="3"/>
        <v>0</v>
      </c>
      <c r="H14" s="23">
        <f t="shared" si="4"/>
        <v>0</v>
      </c>
      <c r="I14" s="16">
        <f t="shared" si="0"/>
        <v>0</v>
      </c>
      <c r="J14" s="17"/>
      <c r="K14" s="17"/>
      <c r="L14" s="17"/>
      <c r="N14" s="1">
        <f>+N13+366</f>
        <v>39814</v>
      </c>
      <c r="O14" s="4">
        <f t="shared" si="5"/>
        <v>39814</v>
      </c>
      <c r="P14" s="1">
        <f t="shared" si="6"/>
        <v>0</v>
      </c>
      <c r="Q14" s="4">
        <f>IF(P14&lt;&gt;0,1,0)</f>
        <v>0</v>
      </c>
    </row>
    <row r="15" spans="2:17" ht="12" customHeight="1">
      <c r="B15" s="41"/>
      <c r="C15" s="41"/>
      <c r="D15" s="41"/>
      <c r="E15" s="4">
        <f t="shared" si="1"/>
        <v>0</v>
      </c>
      <c r="F15" s="22">
        <f t="shared" si="2"/>
        <v>0</v>
      </c>
      <c r="G15" s="23">
        <f t="shared" si="3"/>
        <v>0</v>
      </c>
      <c r="H15" s="23">
        <f t="shared" si="4"/>
        <v>0</v>
      </c>
      <c r="I15" s="16">
        <f t="shared" si="0"/>
        <v>0</v>
      </c>
      <c r="J15" s="17"/>
      <c r="K15" s="17"/>
      <c r="L15" s="17"/>
      <c r="N15" s="1">
        <f t="shared" si="7"/>
        <v>40179</v>
      </c>
      <c r="O15" s="4">
        <f t="shared" si="5"/>
        <v>40179</v>
      </c>
      <c r="P15" s="1">
        <f t="shared" si="6"/>
        <v>0</v>
      </c>
      <c r="Q15" s="4"/>
    </row>
    <row r="16" spans="2:17" ht="12" customHeight="1">
      <c r="B16" s="42" t="s">
        <v>17</v>
      </c>
      <c r="C16" s="42"/>
      <c r="D16" s="42"/>
      <c r="E16" s="4">
        <f t="shared" si="1"/>
        <v>0</v>
      </c>
      <c r="F16" s="22">
        <f t="shared" si="2"/>
        <v>0</v>
      </c>
      <c r="G16" s="23">
        <f t="shared" si="3"/>
        <v>0</v>
      </c>
      <c r="H16" s="23">
        <f t="shared" si="4"/>
        <v>0</v>
      </c>
      <c r="I16" s="16">
        <f t="shared" si="0"/>
        <v>0</v>
      </c>
      <c r="J16" s="17"/>
      <c r="K16" s="17"/>
      <c r="L16" s="17"/>
      <c r="N16" s="1">
        <f t="shared" si="7"/>
        <v>40544</v>
      </c>
      <c r="O16" s="4">
        <f t="shared" si="5"/>
        <v>40544</v>
      </c>
      <c r="P16" s="1">
        <f t="shared" si="6"/>
        <v>0</v>
      </c>
      <c r="Q16" s="4"/>
    </row>
    <row r="17" spans="2:17" ht="12" customHeight="1">
      <c r="B17" s="42" t="s">
        <v>18</v>
      </c>
      <c r="C17" s="42"/>
      <c r="D17" s="42"/>
      <c r="E17" s="4">
        <f t="shared" si="1"/>
        <v>0</v>
      </c>
      <c r="F17" s="22">
        <f t="shared" si="2"/>
        <v>0</v>
      </c>
      <c r="G17" s="23">
        <f t="shared" si="3"/>
        <v>0</v>
      </c>
      <c r="H17" s="23">
        <f t="shared" si="4"/>
        <v>0</v>
      </c>
      <c r="I17" s="16">
        <f t="shared" si="0"/>
        <v>0</v>
      </c>
      <c r="J17" s="17"/>
      <c r="K17" s="17"/>
      <c r="L17" s="17"/>
      <c r="N17" s="1">
        <f t="shared" si="7"/>
        <v>40909</v>
      </c>
      <c r="O17" s="4">
        <f t="shared" si="5"/>
        <v>40909</v>
      </c>
      <c r="P17" s="1">
        <f t="shared" si="6"/>
        <v>0</v>
      </c>
      <c r="Q17" s="4"/>
    </row>
    <row r="18" spans="2:17" ht="12" customHeight="1">
      <c r="B18" s="41"/>
      <c r="C18" s="41"/>
      <c r="D18" s="41"/>
      <c r="E18" s="4">
        <f t="shared" si="1"/>
        <v>0</v>
      </c>
      <c r="F18" s="22">
        <f t="shared" si="2"/>
        <v>0</v>
      </c>
      <c r="G18" s="23">
        <f t="shared" si="3"/>
        <v>0</v>
      </c>
      <c r="H18" s="23">
        <f t="shared" si="4"/>
        <v>0</v>
      </c>
      <c r="I18" s="16">
        <f t="shared" si="0"/>
        <v>0</v>
      </c>
      <c r="J18" s="17"/>
      <c r="K18" s="17"/>
      <c r="L18" s="17"/>
      <c r="N18" s="1">
        <f>+N17+366</f>
        <v>41275</v>
      </c>
      <c r="O18" s="4">
        <f t="shared" si="5"/>
        <v>41275</v>
      </c>
      <c r="P18" s="1">
        <f t="shared" si="6"/>
        <v>0</v>
      </c>
      <c r="Q18" s="4">
        <f>IF(P18&lt;&gt;0,1,0)</f>
        <v>0</v>
      </c>
    </row>
    <row r="19" spans="2:17" ht="12" customHeight="1">
      <c r="B19" s="43" t="s">
        <v>19</v>
      </c>
      <c r="C19" s="43"/>
      <c r="D19" s="43"/>
      <c r="E19" s="4">
        <f t="shared" si="1"/>
        <v>0</v>
      </c>
      <c r="F19" s="22">
        <f t="shared" si="2"/>
        <v>0</v>
      </c>
      <c r="G19" s="23">
        <f t="shared" si="3"/>
        <v>0</v>
      </c>
      <c r="H19" s="23">
        <f t="shared" si="4"/>
        <v>0</v>
      </c>
      <c r="I19" s="16">
        <f t="shared" si="0"/>
        <v>0</v>
      </c>
      <c r="J19" s="17"/>
      <c r="K19" s="17"/>
      <c r="L19" s="17"/>
      <c r="N19" s="1">
        <f t="shared" si="7"/>
        <v>41640</v>
      </c>
      <c r="O19" s="4">
        <f t="shared" si="5"/>
        <v>41640</v>
      </c>
      <c r="P19" s="1">
        <f t="shared" si="6"/>
        <v>0</v>
      </c>
      <c r="Q19" s="4"/>
    </row>
    <row r="20" spans="2:17" ht="12" customHeight="1">
      <c r="B20" s="43" t="s">
        <v>20</v>
      </c>
      <c r="C20" s="43"/>
      <c r="D20" s="43"/>
      <c r="E20" s="4">
        <f t="shared" si="1"/>
        <v>0</v>
      </c>
      <c r="F20" s="22">
        <f t="shared" si="2"/>
        <v>0</v>
      </c>
      <c r="G20" s="23">
        <f t="shared" si="3"/>
        <v>0</v>
      </c>
      <c r="H20" s="23">
        <f t="shared" si="4"/>
        <v>0</v>
      </c>
      <c r="I20" s="16">
        <f t="shared" si="0"/>
        <v>0</v>
      </c>
      <c r="J20" s="17"/>
      <c r="K20" s="17"/>
      <c r="L20" s="17"/>
      <c r="N20" s="1">
        <f t="shared" si="7"/>
        <v>42005</v>
      </c>
      <c r="O20" s="4">
        <f t="shared" si="5"/>
        <v>42005</v>
      </c>
      <c r="P20" s="1">
        <f t="shared" si="6"/>
        <v>0</v>
      </c>
      <c r="Q20" s="4"/>
    </row>
    <row r="21" spans="2:17" ht="12" customHeight="1">
      <c r="B21" s="44"/>
      <c r="C21" s="44"/>
      <c r="D21" s="44"/>
      <c r="E21" s="4">
        <f t="shared" si="1"/>
        <v>0</v>
      </c>
      <c r="F21" s="22">
        <f t="shared" si="2"/>
        <v>0</v>
      </c>
      <c r="G21" s="23">
        <f t="shared" si="3"/>
        <v>0</v>
      </c>
      <c r="H21" s="23">
        <f t="shared" si="4"/>
        <v>0</v>
      </c>
      <c r="I21" s="16">
        <f t="shared" si="0"/>
        <v>0</v>
      </c>
      <c r="J21" s="17"/>
      <c r="K21" s="17"/>
      <c r="L21" s="17"/>
      <c r="N21" s="1">
        <f t="shared" si="7"/>
        <v>42370</v>
      </c>
      <c r="O21" s="4">
        <f t="shared" si="5"/>
        <v>42370</v>
      </c>
      <c r="P21" s="1">
        <f t="shared" si="6"/>
        <v>0</v>
      </c>
      <c r="Q21" s="4"/>
    </row>
    <row r="22" spans="2:17" ht="12" customHeight="1">
      <c r="B22" s="45" t="s">
        <v>21</v>
      </c>
      <c r="C22" s="45"/>
      <c r="D22" s="30" t="s">
        <v>22</v>
      </c>
      <c r="E22" s="4">
        <f t="shared" si="1"/>
        <v>0</v>
      </c>
      <c r="F22" s="22">
        <f t="shared" si="2"/>
        <v>0</v>
      </c>
      <c r="G22" s="23">
        <f t="shared" si="3"/>
        <v>0</v>
      </c>
      <c r="H22" s="23">
        <f t="shared" si="4"/>
        <v>0</v>
      </c>
      <c r="I22" s="16">
        <f t="shared" si="0"/>
        <v>0</v>
      </c>
      <c r="J22" s="17"/>
      <c r="K22" s="17"/>
      <c r="L22" s="17"/>
      <c r="N22" s="1">
        <f>+N21+366</f>
        <v>42736</v>
      </c>
      <c r="O22" s="4">
        <f t="shared" si="5"/>
        <v>42736</v>
      </c>
      <c r="P22" s="1">
        <f t="shared" si="6"/>
        <v>0</v>
      </c>
      <c r="Q22" s="4">
        <f>IF(P22&lt;&gt;0,1,0)</f>
        <v>0</v>
      </c>
    </row>
    <row r="23" spans="2:17" ht="12" customHeight="1">
      <c r="B23" s="46" t="s">
        <v>23</v>
      </c>
      <c r="C23" s="46"/>
      <c r="D23" s="31" t="s">
        <v>24</v>
      </c>
      <c r="E23" s="4">
        <f t="shared" si="1"/>
        <v>0</v>
      </c>
      <c r="F23" s="22">
        <f t="shared" si="2"/>
        <v>0</v>
      </c>
      <c r="G23" s="23">
        <f t="shared" si="3"/>
        <v>0</v>
      </c>
      <c r="H23" s="23">
        <f t="shared" si="4"/>
        <v>0</v>
      </c>
      <c r="I23" s="16">
        <f t="shared" si="0"/>
        <v>0</v>
      </c>
      <c r="J23" s="17"/>
      <c r="K23" s="17"/>
      <c r="L23" s="17"/>
      <c r="N23" s="1">
        <f t="shared" si="7"/>
        <v>43101</v>
      </c>
      <c r="O23" s="4">
        <f t="shared" si="5"/>
        <v>43101</v>
      </c>
      <c r="P23" s="1">
        <f t="shared" si="6"/>
        <v>0</v>
      </c>
      <c r="Q23" s="4"/>
    </row>
    <row r="24" spans="2:17" ht="12" customHeight="1">
      <c r="B24" s="46" t="s">
        <v>25</v>
      </c>
      <c r="C24" s="46"/>
      <c r="D24" s="31" t="s">
        <v>26</v>
      </c>
      <c r="E24" s="4">
        <f t="shared" si="1"/>
        <v>0</v>
      </c>
      <c r="F24" s="22">
        <f t="shared" si="2"/>
        <v>0</v>
      </c>
      <c r="G24" s="23">
        <f t="shared" si="3"/>
        <v>0</v>
      </c>
      <c r="H24" s="23">
        <f t="shared" si="4"/>
        <v>0</v>
      </c>
      <c r="I24" s="16">
        <f t="shared" si="0"/>
        <v>0</v>
      </c>
      <c r="J24" s="17"/>
      <c r="K24" s="17"/>
      <c r="L24" s="17"/>
      <c r="N24" s="1">
        <f t="shared" si="7"/>
        <v>43466</v>
      </c>
      <c r="O24" s="4">
        <f t="shared" si="5"/>
        <v>43466</v>
      </c>
      <c r="P24" s="1">
        <f t="shared" si="6"/>
        <v>0</v>
      </c>
      <c r="Q24" s="4"/>
    </row>
    <row r="25" spans="2:17" ht="12" customHeight="1">
      <c r="B25" s="46" t="s">
        <v>27</v>
      </c>
      <c r="C25" s="46"/>
      <c r="D25" s="32" t="s">
        <v>28</v>
      </c>
      <c r="E25" s="4">
        <f t="shared" si="1"/>
        <v>0</v>
      </c>
      <c r="F25" s="22">
        <f t="shared" si="2"/>
        <v>0</v>
      </c>
      <c r="G25" s="23">
        <f t="shared" si="3"/>
        <v>0</v>
      </c>
      <c r="H25" s="23">
        <f t="shared" si="4"/>
        <v>0</v>
      </c>
      <c r="I25" s="16">
        <f t="shared" si="0"/>
        <v>0</v>
      </c>
      <c r="J25" s="17"/>
      <c r="K25" s="17"/>
      <c r="L25" s="17"/>
      <c r="N25" s="1">
        <f t="shared" si="7"/>
        <v>43831</v>
      </c>
      <c r="O25" s="4">
        <f t="shared" si="5"/>
        <v>43831</v>
      </c>
      <c r="P25" s="1">
        <f t="shared" si="6"/>
        <v>0</v>
      </c>
      <c r="Q25" s="4"/>
    </row>
    <row r="26" spans="2:17" ht="12" customHeight="1">
      <c r="B26" s="46" t="s">
        <v>29</v>
      </c>
      <c r="C26" s="46"/>
      <c r="D26" s="32" t="s">
        <v>30</v>
      </c>
      <c r="E26" s="4">
        <f t="shared" si="1"/>
        <v>0</v>
      </c>
      <c r="F26" s="22">
        <f t="shared" si="2"/>
        <v>0</v>
      </c>
      <c r="G26" s="23">
        <f t="shared" si="3"/>
        <v>0</v>
      </c>
      <c r="H26" s="23">
        <f t="shared" si="4"/>
        <v>0</v>
      </c>
      <c r="I26" s="16">
        <f t="shared" si="0"/>
        <v>0</v>
      </c>
      <c r="J26" s="17"/>
      <c r="K26" s="17"/>
      <c r="L26" s="17"/>
      <c r="N26" s="1">
        <f>+N25+366</f>
        <v>44197</v>
      </c>
      <c r="O26" s="4">
        <f t="shared" si="5"/>
        <v>44197</v>
      </c>
      <c r="P26" s="1">
        <f t="shared" si="6"/>
        <v>0</v>
      </c>
      <c r="Q26" s="4">
        <f>IF(P26&lt;&gt;0,1,0)</f>
        <v>0</v>
      </c>
    </row>
    <row r="27" spans="2:17" ht="12" customHeight="1">
      <c r="B27" s="46" t="s">
        <v>31</v>
      </c>
      <c r="C27" s="46"/>
      <c r="D27" s="32" t="s">
        <v>28</v>
      </c>
      <c r="E27" s="4">
        <f t="shared" si="1"/>
        <v>0</v>
      </c>
      <c r="F27" s="22">
        <f t="shared" si="2"/>
        <v>0</v>
      </c>
      <c r="G27" s="23">
        <f t="shared" si="3"/>
        <v>0</v>
      </c>
      <c r="H27" s="23">
        <f t="shared" si="4"/>
        <v>0</v>
      </c>
      <c r="I27" s="16">
        <f t="shared" si="0"/>
        <v>0</v>
      </c>
      <c r="J27" s="17"/>
      <c r="K27" s="17"/>
      <c r="L27" s="17"/>
      <c r="N27" s="4"/>
      <c r="O27" s="4"/>
      <c r="P27" s="1">
        <f>SUM(P10:P26)</f>
        <v>0</v>
      </c>
      <c r="Q27" s="4">
        <f>SUM(Q14:Q26)</f>
        <v>0</v>
      </c>
    </row>
    <row r="28" spans="2:17" ht="12" customHeight="1">
      <c r="B28" s="46" t="s">
        <v>32</v>
      </c>
      <c r="C28" s="46"/>
      <c r="D28" s="32" t="s">
        <v>33</v>
      </c>
      <c r="E28" s="4">
        <f t="shared" si="1"/>
        <v>0</v>
      </c>
      <c r="F28" s="22">
        <f t="shared" si="2"/>
        <v>0</v>
      </c>
      <c r="G28" s="23">
        <f t="shared" si="3"/>
        <v>0</v>
      </c>
      <c r="H28" s="23">
        <f t="shared" si="4"/>
        <v>0</v>
      </c>
      <c r="I28" s="16">
        <f t="shared" si="0"/>
        <v>0</v>
      </c>
      <c r="J28" s="17"/>
      <c r="K28" s="17"/>
      <c r="L28" s="17"/>
      <c r="N28" s="4"/>
      <c r="O28" s="4"/>
      <c r="P28" s="1"/>
      <c r="Q28" s="1"/>
    </row>
    <row r="29" spans="2:17" ht="12" customHeight="1">
      <c r="B29" s="46" t="s">
        <v>34</v>
      </c>
      <c r="C29" s="46"/>
      <c r="D29" s="31" t="s">
        <v>35</v>
      </c>
      <c r="E29" s="4">
        <f t="shared" si="1"/>
        <v>0</v>
      </c>
      <c r="F29" s="22">
        <f t="shared" si="2"/>
        <v>0</v>
      </c>
      <c r="G29" s="23">
        <f t="shared" si="3"/>
        <v>0</v>
      </c>
      <c r="H29" s="23">
        <f t="shared" si="4"/>
        <v>0</v>
      </c>
      <c r="I29" s="16">
        <f t="shared" si="0"/>
        <v>0</v>
      </c>
      <c r="J29" s="17"/>
      <c r="K29" s="17"/>
      <c r="L29" s="17"/>
      <c r="N29" s="4"/>
      <c r="O29" s="4"/>
      <c r="P29" s="1"/>
      <c r="Q29" s="1"/>
    </row>
    <row r="30" spans="2:17" ht="12" customHeight="1">
      <c r="B30" s="47" t="s">
        <v>36</v>
      </c>
      <c r="C30" s="47"/>
      <c r="D30" s="33" t="s">
        <v>37</v>
      </c>
      <c r="E30" s="4">
        <f t="shared" si="1"/>
        <v>0</v>
      </c>
      <c r="F30" s="22">
        <f t="shared" si="2"/>
        <v>0</v>
      </c>
      <c r="G30" s="23">
        <f t="shared" si="3"/>
        <v>0</v>
      </c>
      <c r="H30" s="23">
        <f t="shared" si="4"/>
        <v>0</v>
      </c>
      <c r="I30" s="16">
        <f t="shared" si="0"/>
        <v>0</v>
      </c>
      <c r="J30" s="17"/>
      <c r="K30" s="17"/>
      <c r="L30" s="17"/>
      <c r="N30" s="4"/>
      <c r="O30" s="4"/>
      <c r="P30" s="1"/>
      <c r="Q30" s="1"/>
    </row>
    <row r="31" spans="5:17" ht="12" customHeight="1">
      <c r="E31" s="4">
        <f t="shared" si="1"/>
        <v>0</v>
      </c>
      <c r="F31" s="22">
        <f t="shared" si="2"/>
        <v>0</v>
      </c>
      <c r="G31" s="23">
        <f t="shared" si="3"/>
        <v>0</v>
      </c>
      <c r="H31" s="23">
        <f t="shared" si="4"/>
        <v>0</v>
      </c>
      <c r="I31" s="16">
        <f t="shared" si="0"/>
        <v>0</v>
      </c>
      <c r="J31" s="17"/>
      <c r="K31" s="17"/>
      <c r="L31" s="17"/>
      <c r="N31" s="4"/>
      <c r="O31" s="4"/>
      <c r="P31" s="1"/>
      <c r="Q31" s="1"/>
    </row>
    <row r="32" spans="5:17" ht="12" customHeight="1">
      <c r="E32" s="4">
        <f t="shared" si="1"/>
        <v>0</v>
      </c>
      <c r="F32" s="22">
        <f t="shared" si="2"/>
        <v>0</v>
      </c>
      <c r="G32" s="23">
        <f t="shared" si="3"/>
        <v>0</v>
      </c>
      <c r="H32" s="23">
        <f t="shared" si="4"/>
        <v>0</v>
      </c>
      <c r="I32" s="16">
        <f t="shared" si="0"/>
        <v>0</v>
      </c>
      <c r="J32" s="17"/>
      <c r="K32" s="17"/>
      <c r="L32" s="17"/>
      <c r="N32" s="4"/>
      <c r="O32" s="4"/>
      <c r="P32" s="1"/>
      <c r="Q32" s="1"/>
    </row>
    <row r="33" spans="5:17" ht="12" customHeight="1">
      <c r="E33" s="4">
        <f t="shared" si="1"/>
        <v>0</v>
      </c>
      <c r="F33" s="22">
        <f t="shared" si="2"/>
        <v>0</v>
      </c>
      <c r="G33" s="23">
        <f t="shared" si="3"/>
        <v>0</v>
      </c>
      <c r="H33" s="23">
        <f t="shared" si="4"/>
        <v>0</v>
      </c>
      <c r="I33" s="16">
        <f t="shared" si="0"/>
        <v>0</v>
      </c>
      <c r="J33" s="17"/>
      <c r="K33" s="17"/>
      <c r="L33" s="17"/>
      <c r="N33" s="1"/>
      <c r="O33" s="1"/>
      <c r="P33" s="1"/>
      <c r="Q33" s="1"/>
    </row>
    <row r="34" spans="5:17" ht="12" customHeight="1">
      <c r="E34" s="4">
        <f t="shared" si="1"/>
        <v>0</v>
      </c>
      <c r="F34" s="22">
        <f t="shared" si="2"/>
        <v>0</v>
      </c>
      <c r="G34" s="23">
        <f t="shared" si="3"/>
        <v>0</v>
      </c>
      <c r="H34" s="23">
        <f t="shared" si="4"/>
        <v>0</v>
      </c>
      <c r="I34" s="16">
        <f t="shared" si="0"/>
        <v>0</v>
      </c>
      <c r="J34" s="17"/>
      <c r="K34" s="17"/>
      <c r="L34" s="17"/>
      <c r="N34" s="1"/>
      <c r="O34" s="1"/>
      <c r="P34" s="1"/>
      <c r="Q34" s="1"/>
    </row>
    <row r="35" spans="5:17" ht="12" customHeight="1">
      <c r="E35" s="4">
        <f t="shared" si="1"/>
        <v>0</v>
      </c>
      <c r="F35" s="22">
        <f t="shared" si="2"/>
        <v>0</v>
      </c>
      <c r="G35" s="23">
        <f t="shared" si="3"/>
        <v>0</v>
      </c>
      <c r="H35" s="23">
        <f t="shared" si="4"/>
        <v>0</v>
      </c>
      <c r="I35" s="16">
        <f t="shared" si="0"/>
        <v>0</v>
      </c>
      <c r="J35" s="17"/>
      <c r="K35" s="17"/>
      <c r="L35" s="17"/>
      <c r="N35" s="1"/>
      <c r="O35" s="1"/>
      <c r="P35" s="1"/>
      <c r="Q35" s="1"/>
    </row>
    <row r="36" spans="5:17" ht="12" customHeight="1">
      <c r="E36" s="4">
        <f t="shared" si="1"/>
        <v>0</v>
      </c>
      <c r="F36" s="22">
        <f t="shared" si="2"/>
        <v>0</v>
      </c>
      <c r="G36" s="23">
        <f t="shared" si="3"/>
        <v>0</v>
      </c>
      <c r="H36" s="23">
        <f t="shared" si="4"/>
        <v>0</v>
      </c>
      <c r="I36" s="16">
        <f t="shared" si="0"/>
        <v>0</v>
      </c>
      <c r="J36" s="17"/>
      <c r="K36" s="17"/>
      <c r="L36" s="17"/>
      <c r="N36" s="1"/>
      <c r="O36" s="1"/>
      <c r="P36" s="1"/>
      <c r="Q36" s="1"/>
    </row>
    <row r="37" spans="5:17" ht="12" customHeight="1">
      <c r="E37" s="4">
        <f t="shared" si="1"/>
        <v>0</v>
      </c>
      <c r="F37" s="22">
        <f t="shared" si="2"/>
        <v>0</v>
      </c>
      <c r="G37" s="23">
        <f t="shared" si="3"/>
        <v>0</v>
      </c>
      <c r="H37" s="23">
        <f t="shared" si="4"/>
        <v>0</v>
      </c>
      <c r="I37" s="16">
        <f t="shared" si="0"/>
        <v>0</v>
      </c>
      <c r="J37" s="17"/>
      <c r="K37" s="17"/>
      <c r="L37" s="17"/>
      <c r="N37" s="1"/>
      <c r="O37" s="1"/>
      <c r="P37" s="1"/>
      <c r="Q37" s="1"/>
    </row>
    <row r="38" spans="5:17" ht="12" customHeight="1">
      <c r="E38" s="4">
        <f t="shared" si="1"/>
        <v>0</v>
      </c>
      <c r="F38" s="22">
        <f t="shared" si="2"/>
        <v>0</v>
      </c>
      <c r="G38" s="23">
        <f t="shared" si="3"/>
        <v>0</v>
      </c>
      <c r="H38" s="23">
        <f t="shared" si="4"/>
        <v>0</v>
      </c>
      <c r="I38" s="16">
        <f t="shared" si="0"/>
        <v>0</v>
      </c>
      <c r="J38" s="17"/>
      <c r="K38" s="17"/>
      <c r="L38" s="17"/>
      <c r="N38" s="1"/>
      <c r="O38" s="1"/>
      <c r="P38" s="1"/>
      <c r="Q38" s="1"/>
    </row>
    <row r="39" spans="5:17" ht="12" customHeight="1">
      <c r="E39" s="4">
        <f t="shared" si="1"/>
        <v>0</v>
      </c>
      <c r="F39" s="22">
        <f t="shared" si="2"/>
        <v>0</v>
      </c>
      <c r="G39" s="23">
        <f t="shared" si="3"/>
        <v>0</v>
      </c>
      <c r="H39" s="23">
        <f t="shared" si="4"/>
        <v>0</v>
      </c>
      <c r="I39" s="16">
        <f t="shared" si="0"/>
        <v>0</v>
      </c>
      <c r="J39" s="17"/>
      <c r="K39" s="17"/>
      <c r="L39" s="17"/>
      <c r="N39" s="1"/>
      <c r="O39" s="1"/>
      <c r="P39" s="1"/>
      <c r="Q39" s="1"/>
    </row>
    <row r="40" spans="5:17" ht="12" customHeight="1">
      <c r="E40" s="4">
        <f t="shared" si="1"/>
        <v>0</v>
      </c>
      <c r="F40" s="22">
        <f t="shared" si="2"/>
        <v>0</v>
      </c>
      <c r="G40" s="23">
        <f t="shared" si="3"/>
        <v>0</v>
      </c>
      <c r="H40" s="23">
        <f t="shared" si="4"/>
        <v>0</v>
      </c>
      <c r="I40" s="16">
        <f t="shared" si="0"/>
        <v>0</v>
      </c>
      <c r="J40" s="17"/>
      <c r="K40" s="17"/>
      <c r="L40" s="17"/>
      <c r="N40" s="1"/>
      <c r="O40" s="1"/>
      <c r="P40" s="1"/>
      <c r="Q40" s="1"/>
    </row>
    <row r="41" spans="5:17" ht="12" customHeight="1">
      <c r="E41" s="4">
        <f t="shared" si="1"/>
        <v>0</v>
      </c>
      <c r="F41" s="22">
        <f t="shared" si="2"/>
        <v>0</v>
      </c>
      <c r="G41" s="23">
        <f t="shared" si="3"/>
        <v>0</v>
      </c>
      <c r="H41" s="23">
        <f t="shared" si="4"/>
        <v>0</v>
      </c>
      <c r="I41" s="16">
        <f t="shared" si="0"/>
        <v>0</v>
      </c>
      <c r="J41" s="17"/>
      <c r="K41" s="17"/>
      <c r="L41" s="17"/>
      <c r="N41" s="1"/>
      <c r="O41" s="1"/>
      <c r="P41" s="1"/>
      <c r="Q41" s="1"/>
    </row>
    <row r="42" spans="5:17" ht="12" customHeight="1">
      <c r="E42" s="4">
        <f t="shared" si="1"/>
        <v>0</v>
      </c>
      <c r="F42" s="22">
        <f t="shared" si="2"/>
        <v>0</v>
      </c>
      <c r="G42" s="23">
        <f t="shared" si="3"/>
        <v>0</v>
      </c>
      <c r="H42" s="23">
        <f t="shared" si="4"/>
        <v>0</v>
      </c>
      <c r="I42" s="16">
        <f t="shared" si="0"/>
        <v>0</v>
      </c>
      <c r="J42" s="17"/>
      <c r="K42" s="17"/>
      <c r="L42" s="17"/>
      <c r="N42" s="1"/>
      <c r="O42" s="1"/>
      <c r="P42" s="1"/>
      <c r="Q42" s="1"/>
    </row>
    <row r="43" spans="5:17" ht="12" customHeight="1">
      <c r="E43" s="4">
        <f t="shared" si="1"/>
        <v>0</v>
      </c>
      <c r="F43" s="22">
        <f t="shared" si="2"/>
        <v>0</v>
      </c>
      <c r="G43" s="23">
        <f t="shared" si="3"/>
        <v>0</v>
      </c>
      <c r="H43" s="23">
        <f t="shared" si="4"/>
        <v>0</v>
      </c>
      <c r="I43" s="16">
        <f t="shared" si="0"/>
        <v>0</v>
      </c>
      <c r="J43" s="17"/>
      <c r="K43" s="17"/>
      <c r="L43" s="17"/>
      <c r="N43" s="1"/>
      <c r="O43" s="1"/>
      <c r="P43" s="1"/>
      <c r="Q43" s="1"/>
    </row>
    <row r="44" spans="5:17" ht="12" customHeight="1">
      <c r="E44" s="4">
        <f t="shared" si="1"/>
        <v>0</v>
      </c>
      <c r="F44" s="22">
        <f t="shared" si="2"/>
        <v>0</v>
      </c>
      <c r="G44" s="23">
        <f t="shared" si="3"/>
        <v>0</v>
      </c>
      <c r="H44" s="23">
        <f t="shared" si="4"/>
        <v>0</v>
      </c>
      <c r="I44" s="16">
        <f t="shared" si="0"/>
        <v>0</v>
      </c>
      <c r="J44" s="17"/>
      <c r="K44" s="17"/>
      <c r="L44" s="17"/>
      <c r="N44" s="1"/>
      <c r="O44" s="1"/>
      <c r="P44" s="1"/>
      <c r="Q44" s="1"/>
    </row>
    <row r="45" spans="5:17" ht="12" customHeight="1">
      <c r="E45" s="4">
        <f t="shared" si="1"/>
        <v>0</v>
      </c>
      <c r="F45" s="22">
        <f t="shared" si="2"/>
        <v>0</v>
      </c>
      <c r="G45" s="23">
        <f t="shared" si="3"/>
        <v>0</v>
      </c>
      <c r="H45" s="23">
        <f t="shared" si="4"/>
        <v>0</v>
      </c>
      <c r="I45" s="16">
        <f t="shared" si="0"/>
        <v>0</v>
      </c>
      <c r="J45" s="17"/>
      <c r="K45" s="17"/>
      <c r="L45" s="17"/>
      <c r="N45" s="1"/>
      <c r="O45" s="1"/>
      <c r="P45" s="1"/>
      <c r="Q45" s="1"/>
    </row>
    <row r="46" spans="5:17" ht="12" customHeight="1">
      <c r="E46" s="4">
        <f t="shared" si="1"/>
        <v>0</v>
      </c>
      <c r="F46" s="22">
        <f t="shared" si="2"/>
        <v>0</v>
      </c>
      <c r="G46" s="23">
        <f t="shared" si="3"/>
        <v>0</v>
      </c>
      <c r="H46" s="23">
        <f t="shared" si="4"/>
        <v>0</v>
      </c>
      <c r="I46" s="16">
        <f t="shared" si="0"/>
        <v>0</v>
      </c>
      <c r="J46" s="17"/>
      <c r="K46" s="17"/>
      <c r="L46" s="17"/>
      <c r="N46" s="1"/>
      <c r="O46" s="1"/>
      <c r="P46" s="1"/>
      <c r="Q46" s="1"/>
    </row>
    <row r="47" spans="5:17" ht="12" customHeight="1">
      <c r="E47" s="4">
        <f t="shared" si="1"/>
        <v>0</v>
      </c>
      <c r="F47" s="22">
        <f t="shared" si="2"/>
        <v>0</v>
      </c>
      <c r="G47" s="23">
        <f t="shared" si="3"/>
        <v>0</v>
      </c>
      <c r="H47" s="23">
        <f t="shared" si="4"/>
        <v>0</v>
      </c>
      <c r="I47" s="16">
        <f t="shared" si="0"/>
        <v>0</v>
      </c>
      <c r="J47" s="17"/>
      <c r="K47" s="17"/>
      <c r="L47" s="17"/>
      <c r="N47" s="1"/>
      <c r="O47" s="1"/>
      <c r="P47" s="1"/>
      <c r="Q47" s="1"/>
    </row>
    <row r="48" spans="5:17" ht="12" customHeight="1">
      <c r="E48" s="4">
        <f t="shared" si="1"/>
        <v>0</v>
      </c>
      <c r="F48" s="22">
        <f t="shared" si="2"/>
        <v>0</v>
      </c>
      <c r="G48" s="23">
        <f t="shared" si="3"/>
        <v>0</v>
      </c>
      <c r="H48" s="23">
        <f t="shared" si="4"/>
        <v>0</v>
      </c>
      <c r="I48" s="16">
        <f t="shared" si="0"/>
        <v>0</v>
      </c>
      <c r="J48" s="17"/>
      <c r="K48" s="17"/>
      <c r="L48" s="17"/>
      <c r="N48" s="1"/>
      <c r="O48" s="1"/>
      <c r="P48" s="1"/>
      <c r="Q48" s="1"/>
    </row>
    <row r="49" spans="5:17" ht="12" customHeight="1">
      <c r="E49" s="4">
        <f t="shared" si="1"/>
        <v>0</v>
      </c>
      <c r="F49" s="22">
        <f t="shared" si="2"/>
        <v>0</v>
      </c>
      <c r="G49" s="23">
        <f t="shared" si="3"/>
        <v>0</v>
      </c>
      <c r="H49" s="23">
        <f t="shared" si="4"/>
        <v>0</v>
      </c>
      <c r="I49" s="16">
        <f t="shared" si="0"/>
        <v>0</v>
      </c>
      <c r="J49" s="17"/>
      <c r="K49" s="17"/>
      <c r="L49" s="17"/>
      <c r="N49" s="1"/>
      <c r="O49" s="1"/>
      <c r="P49" s="1"/>
      <c r="Q49" s="1"/>
    </row>
    <row r="50" spans="5:17" ht="12" customHeight="1">
      <c r="E50" s="4">
        <f t="shared" si="1"/>
        <v>0</v>
      </c>
      <c r="F50" s="22">
        <f t="shared" si="2"/>
        <v>0</v>
      </c>
      <c r="G50" s="23">
        <f t="shared" si="3"/>
        <v>0</v>
      </c>
      <c r="H50" s="23">
        <f t="shared" si="4"/>
        <v>0</v>
      </c>
      <c r="I50" s="16">
        <f t="shared" si="0"/>
        <v>0</v>
      </c>
      <c r="J50" s="17"/>
      <c r="K50" s="17"/>
      <c r="L50" s="17"/>
      <c r="N50" s="1"/>
      <c r="O50" s="1"/>
      <c r="P50" s="1"/>
      <c r="Q50" s="1"/>
    </row>
    <row r="51" spans="5:17" ht="12" customHeight="1">
      <c r="E51" s="4">
        <f t="shared" si="1"/>
        <v>0</v>
      </c>
      <c r="F51" s="22">
        <f t="shared" si="2"/>
        <v>0</v>
      </c>
      <c r="G51" s="23">
        <f t="shared" si="3"/>
        <v>0</v>
      </c>
      <c r="H51" s="23">
        <f t="shared" si="4"/>
        <v>0</v>
      </c>
      <c r="I51" s="16">
        <f t="shared" si="0"/>
        <v>0</v>
      </c>
      <c r="J51" s="17"/>
      <c r="K51" s="17"/>
      <c r="L51" s="17"/>
      <c r="N51" s="1"/>
      <c r="O51" s="1"/>
      <c r="P51" s="1"/>
      <c r="Q51" s="1"/>
    </row>
    <row r="52" spans="5:17" ht="12" customHeight="1">
      <c r="E52" s="4">
        <f t="shared" si="1"/>
        <v>0</v>
      </c>
      <c r="F52" s="22">
        <f t="shared" si="2"/>
        <v>0</v>
      </c>
      <c r="G52" s="23">
        <f t="shared" si="3"/>
        <v>0</v>
      </c>
      <c r="H52" s="23">
        <f t="shared" si="4"/>
        <v>0</v>
      </c>
      <c r="I52" s="16">
        <f t="shared" si="0"/>
        <v>0</v>
      </c>
      <c r="J52" s="17"/>
      <c r="K52" s="17"/>
      <c r="L52" s="17"/>
      <c r="N52" s="1"/>
      <c r="O52" s="1"/>
      <c r="P52" s="1"/>
      <c r="Q52" s="1"/>
    </row>
    <row r="53" spans="5:17" ht="12" customHeight="1">
      <c r="E53" s="4">
        <f t="shared" si="1"/>
        <v>0</v>
      </c>
      <c r="F53" s="22">
        <f t="shared" si="2"/>
        <v>0</v>
      </c>
      <c r="G53" s="23">
        <f t="shared" si="3"/>
        <v>0</v>
      </c>
      <c r="H53" s="23">
        <f t="shared" si="4"/>
        <v>0</v>
      </c>
      <c r="I53" s="16">
        <f t="shared" si="0"/>
        <v>0</v>
      </c>
      <c r="J53" s="17"/>
      <c r="K53" s="17"/>
      <c r="L53" s="17"/>
      <c r="N53" s="1"/>
      <c r="O53" s="1"/>
      <c r="P53" s="1"/>
      <c r="Q53" s="1"/>
    </row>
    <row r="54" spans="5:17" ht="12" customHeight="1">
      <c r="E54" s="4">
        <f t="shared" si="1"/>
        <v>0</v>
      </c>
      <c r="F54" s="22">
        <f t="shared" si="2"/>
        <v>0</v>
      </c>
      <c r="G54" s="23">
        <f t="shared" si="3"/>
        <v>0</v>
      </c>
      <c r="H54" s="23">
        <f t="shared" si="4"/>
        <v>0</v>
      </c>
      <c r="I54" s="16">
        <f t="shared" si="0"/>
        <v>0</v>
      </c>
      <c r="J54" s="17"/>
      <c r="K54" s="17"/>
      <c r="L54" s="17"/>
      <c r="N54" s="1"/>
      <c r="O54" s="1"/>
      <c r="P54" s="1"/>
      <c r="Q54" s="1"/>
    </row>
    <row r="55" spans="5:17" ht="12" customHeight="1">
      <c r="E55" s="4">
        <f t="shared" si="1"/>
        <v>0</v>
      </c>
      <c r="F55" s="22">
        <f t="shared" si="2"/>
        <v>0</v>
      </c>
      <c r="G55" s="23">
        <f t="shared" si="3"/>
        <v>0</v>
      </c>
      <c r="H55" s="23">
        <f t="shared" si="4"/>
        <v>0</v>
      </c>
      <c r="I55" s="16">
        <f t="shared" si="0"/>
        <v>0</v>
      </c>
      <c r="J55" s="17"/>
      <c r="K55" s="17"/>
      <c r="L55" s="17"/>
      <c r="N55" s="1"/>
      <c r="O55" s="1"/>
      <c r="P55" s="1"/>
      <c r="Q55" s="1"/>
    </row>
    <row r="56" spans="5:17" ht="12" customHeight="1">
      <c r="E56" s="4">
        <f t="shared" si="1"/>
        <v>0</v>
      </c>
      <c r="F56" s="22">
        <f t="shared" si="2"/>
        <v>0</v>
      </c>
      <c r="G56" s="23">
        <f t="shared" si="3"/>
        <v>0</v>
      </c>
      <c r="H56" s="23">
        <f t="shared" si="4"/>
        <v>0</v>
      </c>
      <c r="I56" s="16">
        <f t="shared" si="0"/>
        <v>0</v>
      </c>
      <c r="J56" s="17"/>
      <c r="K56" s="17"/>
      <c r="L56" s="17"/>
      <c r="N56" s="1"/>
      <c r="O56" s="1"/>
      <c r="P56" s="1"/>
      <c r="Q56" s="1"/>
    </row>
    <row r="57" spans="5:17" ht="12" customHeight="1">
      <c r="E57" s="4">
        <f t="shared" si="1"/>
        <v>0</v>
      </c>
      <c r="F57" s="22">
        <f t="shared" si="2"/>
        <v>0</v>
      </c>
      <c r="G57" s="23">
        <f t="shared" si="3"/>
        <v>0</v>
      </c>
      <c r="H57" s="23">
        <f t="shared" si="4"/>
        <v>0</v>
      </c>
      <c r="I57" s="16">
        <f t="shared" si="0"/>
        <v>0</v>
      </c>
      <c r="J57" s="17"/>
      <c r="K57" s="17"/>
      <c r="L57" s="17"/>
      <c r="N57" s="1"/>
      <c r="O57" s="1"/>
      <c r="P57" s="1"/>
      <c r="Q57" s="1"/>
    </row>
    <row r="58" spans="5:17" ht="12" customHeight="1">
      <c r="E58" s="4">
        <f t="shared" si="1"/>
        <v>0</v>
      </c>
      <c r="F58" s="22">
        <f t="shared" si="2"/>
        <v>0</v>
      </c>
      <c r="G58" s="23">
        <f t="shared" si="3"/>
        <v>0</v>
      </c>
      <c r="H58" s="23">
        <f t="shared" si="4"/>
        <v>0</v>
      </c>
      <c r="I58" s="16">
        <f t="shared" si="0"/>
        <v>0</v>
      </c>
      <c r="J58" s="17"/>
      <c r="K58" s="17"/>
      <c r="L58" s="17"/>
      <c r="N58" s="1"/>
      <c r="O58" s="1"/>
      <c r="P58" s="1"/>
      <c r="Q58" s="1"/>
    </row>
    <row r="59" spans="5:17" ht="12" customHeight="1">
      <c r="E59" s="4">
        <f t="shared" si="1"/>
        <v>0</v>
      </c>
      <c r="F59" s="22">
        <f t="shared" si="2"/>
        <v>0</v>
      </c>
      <c r="G59" s="23">
        <f t="shared" si="3"/>
        <v>0</v>
      </c>
      <c r="H59" s="23">
        <f t="shared" si="4"/>
        <v>0</v>
      </c>
      <c r="I59" s="16">
        <f t="shared" si="0"/>
        <v>0</v>
      </c>
      <c r="J59" s="17"/>
      <c r="K59" s="17"/>
      <c r="L59" s="17"/>
      <c r="N59" s="1"/>
      <c r="O59" s="1"/>
      <c r="P59" s="1"/>
      <c r="Q59" s="1"/>
    </row>
    <row r="60" spans="5:17" ht="12" customHeight="1">
      <c r="E60" s="4">
        <f t="shared" si="1"/>
        <v>0</v>
      </c>
      <c r="F60" s="22">
        <f t="shared" si="2"/>
        <v>0</v>
      </c>
      <c r="G60" s="23">
        <f t="shared" si="3"/>
        <v>0</v>
      </c>
      <c r="H60" s="23">
        <f t="shared" si="4"/>
        <v>0</v>
      </c>
      <c r="I60" s="16">
        <f t="shared" si="0"/>
        <v>0</v>
      </c>
      <c r="J60" s="17"/>
      <c r="K60" s="17"/>
      <c r="L60" s="17"/>
      <c r="N60" s="1"/>
      <c r="O60" s="1"/>
      <c r="P60" s="1"/>
      <c r="Q60" s="1"/>
    </row>
    <row r="61" spans="5:17" ht="12" customHeight="1">
      <c r="E61" s="4">
        <f t="shared" si="1"/>
        <v>0</v>
      </c>
      <c r="F61" s="22">
        <f t="shared" si="2"/>
        <v>0</v>
      </c>
      <c r="G61" s="23">
        <f t="shared" si="3"/>
        <v>0</v>
      </c>
      <c r="H61" s="23">
        <f>IF(F61=0,0,G61+H60)</f>
        <v>0</v>
      </c>
      <c r="I61" s="16">
        <f>IF(F61=0,0,$C$6-H61)</f>
        <v>0</v>
      </c>
      <c r="J61" s="17"/>
      <c r="K61" s="17"/>
      <c r="L61" s="17"/>
      <c r="N61" s="1"/>
      <c r="O61" s="1"/>
      <c r="P61" s="1"/>
      <c r="Q61" s="1"/>
    </row>
    <row r="62" spans="5:17" ht="12" customHeight="1">
      <c r="E62" s="4">
        <f t="shared" si="1"/>
        <v>0</v>
      </c>
      <c r="F62" s="22">
        <f t="shared" si="2"/>
        <v>0</v>
      </c>
      <c r="G62" s="23">
        <f t="shared" si="3"/>
        <v>0</v>
      </c>
      <c r="H62" s="23">
        <f>IF(F62=0,0,G62+H61)</f>
        <v>0</v>
      </c>
      <c r="I62" s="16">
        <f>IF(F62=0,0,$C$6-H62)</f>
        <v>0</v>
      </c>
      <c r="N62" s="1"/>
      <c r="O62" s="1"/>
      <c r="P62" s="1"/>
      <c r="Q62" s="1"/>
    </row>
    <row r="63" spans="5:17" ht="12" customHeight="1">
      <c r="E63" s="4">
        <f t="shared" si="1"/>
        <v>0</v>
      </c>
      <c r="F63" s="22">
        <f t="shared" si="2"/>
        <v>0</v>
      </c>
      <c r="G63" s="23">
        <f t="shared" si="3"/>
        <v>0</v>
      </c>
      <c r="H63" s="23">
        <f>IF(F63=0,0,G63+H62)</f>
        <v>0</v>
      </c>
      <c r="I63" s="16">
        <f>IF(F63=0,0,$C$6-H63)</f>
        <v>0</v>
      </c>
      <c r="N63" s="1"/>
      <c r="O63" s="1"/>
      <c r="P63" s="1"/>
      <c r="Q63" s="1"/>
    </row>
    <row r="64" spans="3:17" ht="12" customHeight="1">
      <c r="C64" s="34"/>
      <c r="E64" s="4">
        <f t="shared" si="1"/>
        <v>0</v>
      </c>
      <c r="F64" s="22">
        <f>IF(F63=0,0,IF((F63+1)&lt;$N$8,F63+1,0))</f>
        <v>0</v>
      </c>
      <c r="G64" s="23">
        <f t="shared" si="3"/>
        <v>0</v>
      </c>
      <c r="H64" s="23">
        <f>IF(F64=0,0,G64+H63)</f>
        <v>0</v>
      </c>
      <c r="I64" s="16">
        <f>IF(F64=0,0,$C$6-H64)</f>
        <v>0</v>
      </c>
      <c r="N64" s="1"/>
      <c r="O64" s="1"/>
      <c r="P64" s="1"/>
      <c r="Q64" s="1"/>
    </row>
    <row r="65" spans="2:3" ht="12.75">
      <c r="B65" s="48" t="s">
        <v>38</v>
      </c>
      <c r="C65" s="49"/>
    </row>
    <row r="66" ht="12.75">
      <c r="B66" s="35"/>
    </row>
  </sheetData>
  <sheetProtection sheet="1" objects="1" scenarios="1" selectLockedCells="1"/>
  <mergeCells count="23">
    <mergeCell ref="B65:C65"/>
    <mergeCell ref="B25:C25"/>
    <mergeCell ref="B30:C30"/>
    <mergeCell ref="B26:C26"/>
    <mergeCell ref="B27:C27"/>
    <mergeCell ref="B28:C28"/>
    <mergeCell ref="B29:C29"/>
    <mergeCell ref="B21:D21"/>
    <mergeCell ref="B22:C22"/>
    <mergeCell ref="B23:C23"/>
    <mergeCell ref="B24:C24"/>
    <mergeCell ref="B17:D17"/>
    <mergeCell ref="B18:D18"/>
    <mergeCell ref="B19:D19"/>
    <mergeCell ref="B20:D20"/>
    <mergeCell ref="B13:D13"/>
    <mergeCell ref="B14:D14"/>
    <mergeCell ref="B15:D15"/>
    <mergeCell ref="B16:D16"/>
    <mergeCell ref="B1:I1"/>
    <mergeCell ref="C3:D3"/>
    <mergeCell ref="B11:D11"/>
    <mergeCell ref="B12:D12"/>
  </mergeCells>
  <hyperlinks>
    <hyperlink ref="B65" r:id="rId1" display="www.jesusferrer.es"/>
  </hyperlinks>
  <printOptions/>
  <pageMargins left="0.61" right="0.3" top="0.27" bottom="0.52" header="0" footer="0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</dc:creator>
  <cp:keywords/>
  <dc:description/>
  <cp:lastModifiedBy>Windows</cp:lastModifiedBy>
  <cp:lastPrinted>2006-01-23T14:53:01Z</cp:lastPrinted>
  <dcterms:created xsi:type="dcterms:W3CDTF">2005-04-13T19:23:03Z</dcterms:created>
  <dcterms:modified xsi:type="dcterms:W3CDTF">2007-03-01T16:21:00Z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